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<sst xmlns="http://schemas.openxmlformats.org/spreadsheetml/2006/main" count="111" uniqueCount="58">
  <si>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</si>
  <si>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</si>
  <si>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</si>
  <si>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</si>
  <si>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</si>
  <si>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</si>
  <si>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</si>
  <si>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</si>
  <si>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</si>
  <si>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</si>
  <si>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</si>
  <si>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</si>
  <si>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</si>
  <si>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</si>
  <si>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</si>
  <si>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</si>
  <si>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</si>
  <si>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</si>
  <si>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</si>
  <si>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</si>
  <si>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</si>
  <si>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</si>
  <si>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</si>
  <si>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</si>
  <si>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</si>
  <si>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</si>
  <si>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</si>
  <si>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</si>
  <si>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</si>
  <si>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</si>
  <si>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</si>
  <si>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</si>
  <si>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</si>
  <si>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</si>
  <si>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</si>
  <si>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</si>
  <si>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</si>
  <si>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</si>
  <si>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BI01010001010000000000000515BI0100001114</t>
  </si>
  <si>
    <t>Construction of chamber for 100mm sluice plates</t>
  </si>
  <si>
    <t>item2</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</si>
  <si>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</si>
  <si>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</si>
  <si>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</si>
  <si>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</si>
  <si>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</si>
  <si>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</si>
  <si>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</si>
  <si>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</si>
  <si>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</si>
  <si>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</si>
  <si>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</si>
  <si>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</si>
  <si>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Civil, Infrastructure and Building (New Construction, Renovation and Repair) </t>
  </si>
  <si>
    <t>Construction of auditorium-cum-smart classrooms in Rabindra Mahavidyalaya, Hooghly</t>
  </si>
  <si>
    <t>Tender Inviting Authority: THE PRINCIPAL, RABINDRA MAHAVIDYALAYA</t>
  </si>
  <si>
    <t>Name of Work: Construction of auditorium-cum-smart classrooms in Rabindra Mahavidyalaya, Hooghly</t>
  </si>
  <si>
    <t>Contract No:   RM/56/23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</si>
</sst>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 numFmtId="180" formatCode="&quot;Yes&quot;;&quot;Yes&quot;;&quot;No&quot;"/>
    <numFmt numFmtId="181" formatCode="&quot;True&quot;;&quot;True&quot;;&quot;False&quot;"/>
    <numFmt numFmtId="182" formatCode="&quot;On&quot;;&quot;On&quot;;&quot;Off&quot;"/>
    <numFmt numFmtId="183"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57"/>
      <name val="Arial"/>
      <family val="2"/>
    </font>
    <font>
      <b/>
      <sz val="12"/>
      <color indexed="16"/>
      <name val="Arial"/>
      <family val="2"/>
    </font>
    <font>
      <b/>
      <sz val="11"/>
      <color indexed="16"/>
      <name val="Arial"/>
      <family val="2"/>
    </font>
    <font>
      <b/>
      <u val="single"/>
      <sz val="16"/>
      <color indexed="10"/>
      <name val="Arial"/>
      <family val="2"/>
    </font>
    <font>
      <sz val="10"/>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sz val="10"/>
      <color theme="1"/>
      <name val="Times New Roman"/>
      <family val="1"/>
    </font>
    <font>
      <b/>
      <sz val="10"/>
      <color theme="1"/>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8" fillId="0" borderId="10" xfId="59" applyNumberFormat="1" applyFont="1" applyFill="1" applyBorder="1" applyAlignment="1">
      <alignment horizontal="center" vertical="top" wrapText="1"/>
      <protection/>
    </xf>
    <xf numFmtId="172" fontId="2" fillId="0" borderId="16" xfId="58" applyNumberFormat="1" applyFont="1" applyFill="1" applyBorder="1" applyAlignment="1">
      <alignment horizontal="right" vertical="top"/>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70"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9" xfId="59" applyNumberFormat="1" applyFont="1" applyFill="1" applyBorder="1" applyAlignment="1">
      <alignment vertical="top"/>
      <protection/>
    </xf>
    <xf numFmtId="174" fontId="6" fillId="0" borderId="20" xfId="59" applyNumberFormat="1" applyFont="1" applyFill="1" applyBorder="1" applyAlignment="1">
      <alignment horizontal="right" vertical="top"/>
      <protection/>
    </xf>
    <xf numFmtId="174" fontId="2" fillId="33" borderId="11" xfId="57" applyNumberFormat="1" applyFont="1" applyFill="1" applyBorder="1" applyAlignment="1" applyProtection="1">
      <alignment horizontal="right" vertical="top"/>
      <protection locked="0"/>
    </xf>
    <xf numFmtId="0" fontId="71" fillId="33" borderId="10" xfId="59" applyNumberFormat="1" applyFont="1" applyFill="1" applyBorder="1" applyAlignment="1" applyProtection="1">
      <alignment vertical="center" wrapText="1"/>
      <protection locked="0"/>
    </xf>
    <xf numFmtId="177" fontId="72" fillId="33" borderId="10" xfId="64" applyNumberFormat="1" applyFont="1" applyFill="1" applyBorder="1" applyAlignment="1" applyProtection="1">
      <alignment horizontal="center" vertical="center"/>
      <protection locked="0"/>
    </xf>
    <xf numFmtId="0" fontId="17" fillId="0" borderId="11" xfId="0" applyFont="1" applyBorder="1" applyAlignment="1">
      <alignment wrapText="1"/>
    </xf>
    <xf numFmtId="4" fontId="73" fillId="0" borderId="0" xfId="0" applyNumberFormat="1" applyFont="1" applyAlignment="1">
      <alignment vertical="top" wrapText="1"/>
    </xf>
    <xf numFmtId="0" fontId="74" fillId="0" borderId="0" xfId="0" applyFont="1" applyAlignment="1">
      <alignment vertical="center"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114.57421875" style="28" bestFit="1"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5"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30" t="s">
        <v>3</v>
      </c>
      <c r="B2" s="30" t="s">
        <v>43</v>
      </c>
      <c r="C2" s="30" t="s">
        <v>4</v>
      </c>
      <c r="D2" s="30" t="s">
        <v>5</v>
      </c>
      <c r="E2" s="30"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8" t="s">
        <v>55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56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57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31" t="s">
        <v>49</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7" t="s">
        <v>50</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7.75" customHeight="1">
      <c r="A13" s="34">
        <v>1</v>
      </c>
      <c r="B13" s="68" t="s">
        <v>53</v>
      </c>
      <c r="C13" s="35" t="s">
        <v>32</v>
      </c>
      <c r="D13" s="36"/>
      <c r="E13" s="15"/>
      <c r="F13" s="56"/>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58"/>
      <c r="BC13" s="41"/>
      <c r="IE13" s="22">
        <v>1</v>
      </c>
      <c r="IF13" s="22" t="s">
        <v>33</v>
      </c>
      <c r="IG13" s="22" t="s">
        <v>34</v>
      </c>
      <c r="IH13" s="22">
        <v>10</v>
      </c>
      <c r="II13" s="22" t="s">
        <v>35</v>
      </c>
    </row>
    <row r="14" spans="1:243" s="21" customFormat="1" ht="31.5" customHeight="1">
      <c r="A14" s="34">
        <v>1.01</v>
      </c>
      <c r="B14" s="70" t="s">
        <v>54</v>
      </c>
      <c r="C14" s="35" t="s">
        <v>38</v>
      </c>
      <c r="D14" s="56">
        <v>1</v>
      </c>
      <c r="E14" s="15" t="s">
        <v>36</v>
      </c>
      <c r="F14" s="69">
        <v>2616911</v>
      </c>
      <c r="G14" s="23"/>
      <c r="H14" s="23"/>
      <c r="I14" s="37" t="s">
        <v>37</v>
      </c>
      <c r="J14" s="17">
        <f>IF(I14="Less(-)",-1,1)</f>
        <v>1</v>
      </c>
      <c r="K14" s="18" t="s">
        <v>44</v>
      </c>
      <c r="L14" s="18" t="s">
        <v>6</v>
      </c>
      <c r="M14" s="65"/>
      <c r="N14" s="23"/>
      <c r="O14" s="23"/>
      <c r="P14" s="42"/>
      <c r="Q14" s="23"/>
      <c r="R14" s="23"/>
      <c r="S14" s="42"/>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total_amount_ba($B$2,$D$2,D14,F14,J14,K14,M14)</f>
        <v>2616911</v>
      </c>
      <c r="BB14" s="62">
        <f>BA14+SUM(N14:AZ14)</f>
        <v>2616911</v>
      </c>
      <c r="BC14" s="41" t="str">
        <f>SpellNumber(L14,BB14)</f>
        <v>INR  Twenty Six Lakh Sixteen Thousand Nine Hundred &amp; Eleven  Only</v>
      </c>
      <c r="IE14" s="22">
        <v>1.02</v>
      </c>
      <c r="IF14" s="22" t="s">
        <v>39</v>
      </c>
      <c r="IG14" s="22" t="s">
        <v>40</v>
      </c>
      <c r="IH14" s="22">
        <v>213</v>
      </c>
      <c r="II14" s="22" t="s">
        <v>36</v>
      </c>
    </row>
    <row r="15" spans="1:243" s="21" customFormat="1" ht="54.75" customHeight="1">
      <c r="A15" s="43" t="s">
        <v>42</v>
      </c>
      <c r="B15" s="44"/>
      <c r="C15" s="45"/>
      <c r="D15" s="46"/>
      <c r="E15" s="46"/>
      <c r="F15" s="46"/>
      <c r="G15" s="46"/>
      <c r="H15" s="47"/>
      <c r="I15" s="47"/>
      <c r="J15" s="47"/>
      <c r="K15" s="47"/>
      <c r="L15" s="48"/>
      <c r="BA15" s="60">
        <f>SUM(BA13:BA14)</f>
        <v>2616911</v>
      </c>
      <c r="BB15" s="63">
        <f>SUM(BB13:BB14)</f>
        <v>2616911</v>
      </c>
      <c r="BC15" s="41" t="str">
        <f>SpellNumber($E$2,BB15)</f>
        <v>INR  Twenty Six Lakh Sixteen Thousand Nine Hundred &amp; Eleven  Only</v>
      </c>
      <c r="IE15" s="22">
        <v>4</v>
      </c>
      <c r="IF15" s="22" t="s">
        <v>39</v>
      </c>
      <c r="IG15" s="22" t="s">
        <v>41</v>
      </c>
      <c r="IH15" s="22">
        <v>10</v>
      </c>
      <c r="II15" s="22" t="s">
        <v>36</v>
      </c>
    </row>
    <row r="16" spans="1:243" s="26" customFormat="1" ht="48" customHeight="1">
      <c r="A16" s="44" t="s">
        <v>46</v>
      </c>
      <c r="B16" s="49"/>
      <c r="C16" s="24"/>
      <c r="D16" s="50"/>
      <c r="E16" s="66" t="s">
        <v>52</v>
      </c>
      <c r="F16" s="67"/>
      <c r="G16" s="51"/>
      <c r="H16" s="25"/>
      <c r="I16" s="25"/>
      <c r="J16" s="25"/>
      <c r="K16" s="52"/>
      <c r="L16" s="53"/>
      <c r="M16" s="54"/>
      <c r="O16" s="21"/>
      <c r="P16" s="21"/>
      <c r="Q16" s="21"/>
      <c r="R16" s="21"/>
      <c r="S16" s="21"/>
      <c r="BA16" s="61">
        <f>IF(ISBLANK(F16),0,IF(E16="Excess (+)",ROUND(BA15+(BA15*F16),3),IF(E16="Less (-)",ROUND(BA15+(BA15*F16*(-1)),3),IF(E16="At Par",BA15,0))))</f>
        <v>0</v>
      </c>
      <c r="BB16" s="64">
        <f>ROUND(BA16,3)</f>
        <v>0</v>
      </c>
      <c r="BC16" s="41" t="str">
        <f>SpellNumber($E$2,BA16)</f>
        <v>INR Zero Only</v>
      </c>
      <c r="IE16" s="27"/>
      <c r="IF16" s="27"/>
      <c r="IG16" s="27"/>
      <c r="IH16" s="27"/>
      <c r="II16" s="27"/>
    </row>
    <row r="17" spans="1:243" s="26" customFormat="1" ht="41.25" customHeight="1">
      <c r="A17" s="43" t="s">
        <v>45</v>
      </c>
      <c r="B17" s="43"/>
      <c r="C17" s="74" t="str">
        <f>SpellNumber($E$2,BA16)</f>
        <v>INR Zero Only</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8663"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list" allowBlank="1" showInputMessage="1" showErrorMessage="1" sqref="L13: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Aaradhya</cp:lastModifiedBy>
  <cp:lastPrinted>2015-01-07T05:41:29Z</cp:lastPrinted>
  <dcterms:created xsi:type="dcterms:W3CDTF">2009-01-30T06:42:42Z</dcterms:created>
  <dcterms:modified xsi:type="dcterms:W3CDTF">2023-03-18T08:34:43Z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